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IA" sheetId="4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0" i="4"/>
  <c r="M10"/>
  <c r="M11"/>
  <c r="M13"/>
  <c r="M14"/>
  <c r="M15"/>
  <c r="N11"/>
  <c r="N13"/>
  <c r="N14"/>
  <c r="N15"/>
  <c r="Q9"/>
  <c r="P9"/>
  <c r="O9"/>
  <c r="N9"/>
  <c r="M9"/>
  <c r="O8"/>
  <c r="N8"/>
  <c r="P8"/>
  <c r="Q8"/>
  <c r="M8"/>
  <c r="A40"/>
  <c r="A39"/>
  <c r="A38"/>
  <c r="A37"/>
  <c r="A36"/>
  <c r="A35"/>
  <c r="A34"/>
  <c r="Q32"/>
  <c r="P32"/>
  <c r="O32"/>
  <c r="N32"/>
  <c r="B25"/>
  <c r="D22"/>
  <c r="U18"/>
  <c r="T18"/>
  <c r="U17"/>
  <c r="T17"/>
  <c r="D17"/>
  <c r="D18" s="1"/>
  <c r="U16"/>
  <c r="T16"/>
  <c r="U15"/>
  <c r="T15"/>
  <c r="U14"/>
  <c r="T14"/>
  <c r="U13"/>
  <c r="T13"/>
  <c r="U12"/>
  <c r="T12"/>
  <c r="U11"/>
  <c r="T11"/>
  <c r="U10"/>
  <c r="T10"/>
  <c r="U9"/>
  <c r="T9"/>
  <c r="U8"/>
  <c r="T8"/>
  <c r="U7"/>
  <c r="T7"/>
  <c r="U5"/>
  <c r="T5"/>
  <c r="U4"/>
  <c r="T4"/>
</calcChain>
</file>

<file path=xl/sharedStrings.xml><?xml version="1.0" encoding="utf-8"?>
<sst xmlns="http://schemas.openxmlformats.org/spreadsheetml/2006/main" count="106" uniqueCount="71">
  <si>
    <t>Camini</t>
  </si>
  <si>
    <t>E1</t>
  </si>
  <si>
    <t>Aspiratore cippatore</t>
  </si>
  <si>
    <t>Portata</t>
  </si>
  <si>
    <t>Polveri</t>
  </si>
  <si>
    <t>Diametro</t>
  </si>
  <si>
    <t>altezza</t>
  </si>
  <si>
    <t>Temperatura</t>
  </si>
  <si>
    <t>Nm^3/h</t>
  </si>
  <si>
    <t>M</t>
  </si>
  <si>
    <t>°C</t>
  </si>
  <si>
    <t>mg/Nm^3</t>
  </si>
  <si>
    <t>X</t>
  </si>
  <si>
    <t>Y</t>
  </si>
  <si>
    <t>E2.1</t>
  </si>
  <si>
    <t>Funzionamento</t>
  </si>
  <si>
    <t>normale</t>
  </si>
  <si>
    <t>emergenza</t>
  </si>
  <si>
    <t>E2.2</t>
  </si>
  <si>
    <t>Essicatoio fibra di legno</t>
  </si>
  <si>
    <t>E2.3</t>
  </si>
  <si>
    <t>E3</t>
  </si>
  <si>
    <t>E4</t>
  </si>
  <si>
    <t>E5</t>
  </si>
  <si>
    <t>E6</t>
  </si>
  <si>
    <t>E7</t>
  </si>
  <si>
    <t>E8</t>
  </si>
  <si>
    <t>E9</t>
  </si>
  <si>
    <t>Filtro bioscrubber</t>
  </si>
  <si>
    <t>CO</t>
  </si>
  <si>
    <t>Nox</t>
  </si>
  <si>
    <t>SO2</t>
  </si>
  <si>
    <t>Formaldeide</t>
  </si>
  <si>
    <t>Caldaia a polverino</t>
  </si>
  <si>
    <t>Separatore grumi e formatrice</t>
  </si>
  <si>
    <t>Pre-pressa, sezionatrice e recuperi scarti vari</t>
  </si>
  <si>
    <t>Scrubber cappa pressa</t>
  </si>
  <si>
    <t>Calibratrici e levigatrici</t>
  </si>
  <si>
    <t>E10.1</t>
  </si>
  <si>
    <t>E10.2</t>
  </si>
  <si>
    <t>E10.3</t>
  </si>
  <si>
    <t>Motore endotermico a metano</t>
  </si>
  <si>
    <t>Trasporto pneumatico polveri</t>
  </si>
  <si>
    <t>Trasporto pneumatico particelle grossolane</t>
  </si>
  <si>
    <t>CN</t>
  </si>
  <si>
    <t>p</t>
  </si>
  <si>
    <t>T</t>
  </si>
  <si>
    <t>R</t>
  </si>
  <si>
    <t>Rho</t>
  </si>
  <si>
    <t>kg/m^2</t>
  </si>
  <si>
    <t>Coordinata rif</t>
  </si>
  <si>
    <t>Xo</t>
  </si>
  <si>
    <t>Yo</t>
  </si>
  <si>
    <t xml:space="preserve"> </t>
  </si>
  <si>
    <t>x</t>
  </si>
  <si>
    <t>y</t>
  </si>
  <si>
    <t>H</t>
  </si>
  <si>
    <t>Hbase</t>
  </si>
  <si>
    <t>m</t>
  </si>
  <si>
    <t>D</t>
  </si>
  <si>
    <t>Vout</t>
  </si>
  <si>
    <t>T_out</t>
  </si>
  <si>
    <t>Scarico caldaia 44 MW</t>
  </si>
  <si>
    <t>Emission rate</t>
  </si>
  <si>
    <t>PM</t>
  </si>
  <si>
    <t>g/h</t>
  </si>
  <si>
    <t>Caldaia biomassa</t>
  </si>
  <si>
    <t>135,00</t>
  </si>
  <si>
    <t>Flussi di massa</t>
  </si>
  <si>
    <t>kg/h</t>
  </si>
  <si>
    <t>Concentrazioni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</si>
</sst>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0" fillId="0" borderId="0" xfId="0" applyFill="1"/>
    <xf numFmtId="11" fontId="0" fillId="0" borderId="0" xfId="0" applyNumberFormat="1" applyFill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topLeftCell="A13" workbookViewId="0">
      <selection activeCell="B33" sqref="B33:R40"/>
    </sheetView>
  </sheetViews>
  <sheetFormatPr defaultRowHeight="15"/>
  <cols>
    <col min="1" max="1" width="7.42578125" customWidth="1"/>
    <col min="2" max="2" width="21.42578125" customWidth="1"/>
    <col min="3" max="3" width="14.42578125" customWidth="1"/>
    <col min="4" max="4" width="7.42578125" customWidth="1"/>
    <col min="7" max="7" width="10.140625" customWidth="1"/>
    <col min="8" max="12" width="10.140625" hidden="1" customWidth="1"/>
    <col min="17" max="17" width="13.42578125" customWidth="1"/>
  </cols>
  <sheetData>
    <row r="1" spans="1:21">
      <c r="H1" s="19" t="s">
        <v>68</v>
      </c>
      <c r="I1" s="20"/>
      <c r="J1" s="20"/>
      <c r="K1" s="20"/>
      <c r="L1" s="21"/>
      <c r="M1" s="18" t="s">
        <v>70</v>
      </c>
      <c r="N1" s="18"/>
      <c r="O1" s="18"/>
      <c r="P1" s="18"/>
      <c r="Q1" s="18"/>
    </row>
    <row r="2" spans="1:21">
      <c r="D2" t="s">
        <v>8</v>
      </c>
      <c r="E2" t="s">
        <v>9</v>
      </c>
      <c r="F2" t="s">
        <v>9</v>
      </c>
      <c r="G2" t="s">
        <v>10</v>
      </c>
      <c r="H2" s="9" t="s">
        <v>69</v>
      </c>
      <c r="I2" s="10" t="s">
        <v>69</v>
      </c>
      <c r="J2" s="10" t="s">
        <v>69</v>
      </c>
      <c r="K2" s="10" t="s">
        <v>69</v>
      </c>
      <c r="L2" s="11" t="s">
        <v>69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58</v>
      </c>
      <c r="S2" t="s">
        <v>58</v>
      </c>
    </row>
    <row r="3" spans="1:21">
      <c r="A3" t="s">
        <v>0</v>
      </c>
      <c r="C3" t="s">
        <v>15</v>
      </c>
      <c r="D3" t="s">
        <v>3</v>
      </c>
      <c r="E3" t="s">
        <v>5</v>
      </c>
      <c r="F3" t="s">
        <v>6</v>
      </c>
      <c r="G3" t="s">
        <v>7</v>
      </c>
      <c r="H3" s="9" t="s">
        <v>4</v>
      </c>
      <c r="I3" s="10" t="s">
        <v>29</v>
      </c>
      <c r="J3" s="10" t="s">
        <v>30</v>
      </c>
      <c r="K3" s="10" t="s">
        <v>31</v>
      </c>
      <c r="L3" s="11" t="s">
        <v>32</v>
      </c>
      <c r="M3" t="s">
        <v>4</v>
      </c>
      <c r="N3" t="s">
        <v>29</v>
      </c>
      <c r="O3" t="s">
        <v>30</v>
      </c>
      <c r="P3" t="s">
        <v>31</v>
      </c>
      <c r="Q3" t="s">
        <v>32</v>
      </c>
      <c r="R3" t="s">
        <v>12</v>
      </c>
      <c r="S3" t="s">
        <v>13</v>
      </c>
      <c r="T3" t="s">
        <v>12</v>
      </c>
      <c r="U3" t="s">
        <v>13</v>
      </c>
    </row>
    <row r="4" spans="1:21">
      <c r="A4" t="s">
        <v>1</v>
      </c>
      <c r="B4" t="s">
        <v>2</v>
      </c>
      <c r="C4" t="s">
        <v>16</v>
      </c>
      <c r="D4" s="1">
        <v>20000</v>
      </c>
      <c r="E4">
        <v>0.7</v>
      </c>
      <c r="F4">
        <v>15</v>
      </c>
      <c r="G4">
        <v>25</v>
      </c>
      <c r="H4" s="9">
        <v>7.0000000000000007E-2</v>
      </c>
      <c r="I4" s="10"/>
      <c r="J4" s="10"/>
      <c r="K4" s="10"/>
      <c r="L4" s="11"/>
      <c r="M4">
        <v>3.5</v>
      </c>
      <c r="R4">
        <v>135</v>
      </c>
      <c r="S4">
        <v>225</v>
      </c>
      <c r="T4">
        <f>R4/1000</f>
        <v>0.13500000000000001</v>
      </c>
      <c r="U4">
        <f>S4/1000</f>
        <v>0.22500000000000001</v>
      </c>
    </row>
    <row r="5" spans="1:21" s="2" customFormat="1">
      <c r="A5" s="2" t="s">
        <v>14</v>
      </c>
      <c r="B5" s="2" t="s">
        <v>62</v>
      </c>
      <c r="C5" s="2" t="s">
        <v>17</v>
      </c>
      <c r="D5" s="3">
        <v>9000</v>
      </c>
      <c r="E5" s="2">
        <v>1.3</v>
      </c>
      <c r="F5" s="2">
        <v>32</v>
      </c>
      <c r="G5" s="2">
        <v>950</v>
      </c>
      <c r="H5" s="12"/>
      <c r="I5" s="13"/>
      <c r="J5" s="13"/>
      <c r="K5" s="13"/>
      <c r="L5" s="14"/>
      <c r="R5" s="2">
        <v>185</v>
      </c>
      <c r="S5" s="2">
        <v>140</v>
      </c>
      <c r="T5">
        <f t="shared" ref="T5:U18" si="0">R5/1000</f>
        <v>0.185</v>
      </c>
      <c r="U5">
        <f t="shared" si="0"/>
        <v>0.14000000000000001</v>
      </c>
    </row>
    <row r="6" spans="1:21" s="2" customFormat="1">
      <c r="B6" s="2" t="s">
        <v>66</v>
      </c>
      <c r="C6" s="2" t="s">
        <v>17</v>
      </c>
      <c r="D6" s="3" t="s">
        <v>67</v>
      </c>
      <c r="E6" s="2">
        <v>2.5</v>
      </c>
      <c r="F6" s="2">
        <v>30</v>
      </c>
      <c r="G6" s="2">
        <v>350</v>
      </c>
      <c r="H6" s="12"/>
      <c r="I6" s="13"/>
      <c r="J6" s="13"/>
      <c r="K6" s="13"/>
      <c r="L6" s="14"/>
      <c r="T6"/>
      <c r="U6"/>
    </row>
    <row r="7" spans="1:21" s="2" customFormat="1">
      <c r="A7" s="2" t="s">
        <v>18</v>
      </c>
      <c r="B7" s="2" t="s">
        <v>19</v>
      </c>
      <c r="C7" s="2" t="s">
        <v>17</v>
      </c>
      <c r="D7" s="3">
        <v>375000</v>
      </c>
      <c r="E7" s="2">
        <v>3</v>
      </c>
      <c r="F7" s="2">
        <v>30</v>
      </c>
      <c r="G7" s="2">
        <v>65</v>
      </c>
      <c r="H7" s="12"/>
      <c r="I7" s="13"/>
      <c r="J7" s="13"/>
      <c r="K7" s="13"/>
      <c r="L7" s="14"/>
      <c r="R7" s="2">
        <v>195</v>
      </c>
      <c r="S7" s="2">
        <v>140</v>
      </c>
      <c r="T7">
        <f t="shared" si="0"/>
        <v>0.19500000000000001</v>
      </c>
      <c r="U7">
        <f t="shared" si="0"/>
        <v>0.14000000000000001</v>
      </c>
    </row>
    <row r="8" spans="1:21">
      <c r="A8" t="s">
        <v>20</v>
      </c>
      <c r="B8" t="s">
        <v>28</v>
      </c>
      <c r="C8" t="s">
        <v>16</v>
      </c>
      <c r="D8" s="1">
        <v>460000</v>
      </c>
      <c r="E8">
        <v>3.6</v>
      </c>
      <c r="F8">
        <v>43</v>
      </c>
      <c r="G8">
        <v>50</v>
      </c>
      <c r="H8" s="9">
        <v>4.5999999999999996</v>
      </c>
      <c r="I8" s="10">
        <v>7</v>
      </c>
      <c r="J8" s="10">
        <v>18</v>
      </c>
      <c r="K8" s="10">
        <v>4.5999999999999996</v>
      </c>
      <c r="L8" s="11">
        <v>4.1500000000000004</v>
      </c>
      <c r="M8" s="8">
        <f>H8*1000000/$D8</f>
        <v>10</v>
      </c>
      <c r="N8" s="8">
        <f t="shared" ref="N8:Q8" si="1">I8*1000000/$D8</f>
        <v>15.217391304347826</v>
      </c>
      <c r="O8" s="8">
        <f>J8*1000000/$D8</f>
        <v>39.130434782608695</v>
      </c>
      <c r="P8" s="8">
        <f t="shared" si="1"/>
        <v>10</v>
      </c>
      <c r="Q8" s="8">
        <f t="shared" si="1"/>
        <v>9.0217391304347831</v>
      </c>
      <c r="R8">
        <v>180</v>
      </c>
      <c r="S8">
        <v>180</v>
      </c>
      <c r="T8">
        <f t="shared" si="0"/>
        <v>0.18</v>
      </c>
      <c r="U8">
        <f t="shared" si="0"/>
        <v>0.18</v>
      </c>
    </row>
    <row r="9" spans="1:21">
      <c r="A9" t="s">
        <v>21</v>
      </c>
      <c r="B9" t="s">
        <v>33</v>
      </c>
      <c r="C9" t="s">
        <v>16</v>
      </c>
      <c r="D9" s="1">
        <v>16000</v>
      </c>
      <c r="E9">
        <v>1</v>
      </c>
      <c r="F9">
        <v>22</v>
      </c>
      <c r="G9">
        <v>170</v>
      </c>
      <c r="H9" s="9">
        <v>7.0000000000000007E-2</v>
      </c>
      <c r="I9" s="10">
        <v>0.21</v>
      </c>
      <c r="J9" s="10">
        <v>2.13</v>
      </c>
      <c r="K9" s="10">
        <v>0.5</v>
      </c>
      <c r="L9" s="11"/>
      <c r="M9" s="8">
        <f>H9*1000000/$D9</f>
        <v>4.375</v>
      </c>
      <c r="N9" s="8">
        <f>I9*1000000/$D9</f>
        <v>13.125</v>
      </c>
      <c r="O9" s="8">
        <f>J9*1000000/$D9</f>
        <v>133.125</v>
      </c>
      <c r="P9" s="8">
        <f>K9*1000000/$D9</f>
        <v>31.25</v>
      </c>
      <c r="Q9" s="8">
        <f>L9*1000000/$D9</f>
        <v>0</v>
      </c>
      <c r="R9">
        <v>165</v>
      </c>
      <c r="S9">
        <v>140</v>
      </c>
      <c r="T9">
        <f t="shared" si="0"/>
        <v>0.16500000000000001</v>
      </c>
      <c r="U9">
        <f t="shared" si="0"/>
        <v>0.14000000000000001</v>
      </c>
    </row>
    <row r="10" spans="1:21">
      <c r="A10" t="s">
        <v>22</v>
      </c>
      <c r="B10" t="s">
        <v>34</v>
      </c>
      <c r="C10" t="s">
        <v>16</v>
      </c>
      <c r="D10" s="1">
        <v>120000</v>
      </c>
      <c r="E10">
        <v>1.7</v>
      </c>
      <c r="F10">
        <v>15</v>
      </c>
      <c r="G10">
        <v>25</v>
      </c>
      <c r="H10" s="9">
        <v>0.42</v>
      </c>
      <c r="I10" s="10"/>
      <c r="J10" s="10"/>
      <c r="K10" s="10"/>
      <c r="L10" s="11"/>
      <c r="M10" s="8">
        <f t="shared" ref="M10:M15" si="2">H10*1000000/$D10</f>
        <v>3.5</v>
      </c>
      <c r="N10" s="8">
        <f>I10*1000000/$D10</f>
        <v>0</v>
      </c>
      <c r="R10">
        <v>120</v>
      </c>
      <c r="S10">
        <v>80</v>
      </c>
      <c r="T10">
        <f t="shared" si="0"/>
        <v>0.12</v>
      </c>
      <c r="U10">
        <f t="shared" si="0"/>
        <v>0.08</v>
      </c>
    </row>
    <row r="11" spans="1:21">
      <c r="A11" t="s">
        <v>23</v>
      </c>
      <c r="B11" t="s">
        <v>35</v>
      </c>
      <c r="C11" t="s">
        <v>16</v>
      </c>
      <c r="D11" s="1">
        <v>98000</v>
      </c>
      <c r="E11">
        <v>1.7</v>
      </c>
      <c r="F11">
        <v>15</v>
      </c>
      <c r="G11">
        <v>25</v>
      </c>
      <c r="H11" s="9">
        <v>0.34</v>
      </c>
      <c r="I11" s="10"/>
      <c r="J11" s="10"/>
      <c r="K11" s="10"/>
      <c r="L11" s="11"/>
      <c r="M11" s="8">
        <f t="shared" si="2"/>
        <v>3.4693877551020407</v>
      </c>
      <c r="N11" s="8">
        <f t="shared" ref="N11:N15" si="3">I11*1000000/$D11</f>
        <v>0</v>
      </c>
      <c r="R11">
        <v>110</v>
      </c>
      <c r="S11">
        <v>75</v>
      </c>
      <c r="T11">
        <f t="shared" si="0"/>
        <v>0.11</v>
      </c>
      <c r="U11">
        <f t="shared" si="0"/>
        <v>7.4999999999999997E-2</v>
      </c>
    </row>
    <row r="12" spans="1:21" s="2" customFormat="1">
      <c r="A12" s="2" t="s">
        <v>24</v>
      </c>
      <c r="B12" s="2" t="s">
        <v>36</v>
      </c>
      <c r="C12" s="2" t="s">
        <v>17</v>
      </c>
      <c r="D12" s="3">
        <v>85000</v>
      </c>
      <c r="E12" s="2">
        <v>1.4</v>
      </c>
      <c r="F12" s="2">
        <v>15</v>
      </c>
      <c r="G12" s="2">
        <v>55</v>
      </c>
      <c r="H12" s="12"/>
      <c r="I12" s="13"/>
      <c r="J12" s="13"/>
      <c r="K12" s="13"/>
      <c r="L12" s="14"/>
      <c r="R12" s="2">
        <v>45</v>
      </c>
      <c r="S12" s="2">
        <v>75</v>
      </c>
      <c r="T12">
        <f t="shared" si="0"/>
        <v>4.4999999999999998E-2</v>
      </c>
      <c r="U12">
        <f t="shared" si="0"/>
        <v>7.4999999999999997E-2</v>
      </c>
    </row>
    <row r="13" spans="1:21">
      <c r="A13" t="s">
        <v>25</v>
      </c>
      <c r="B13" t="s">
        <v>37</v>
      </c>
      <c r="C13" t="s">
        <v>16</v>
      </c>
      <c r="D13" s="1">
        <v>110000</v>
      </c>
      <c r="E13">
        <v>1.6</v>
      </c>
      <c r="F13">
        <v>15</v>
      </c>
      <c r="G13">
        <v>25</v>
      </c>
      <c r="H13" s="9">
        <v>0.38</v>
      </c>
      <c r="I13" s="10"/>
      <c r="J13" s="10"/>
      <c r="K13" s="10"/>
      <c r="L13" s="11"/>
      <c r="M13" s="8">
        <f t="shared" si="2"/>
        <v>3.4545454545454546</v>
      </c>
      <c r="N13" s="8">
        <f t="shared" si="3"/>
        <v>0</v>
      </c>
      <c r="R13">
        <v>120</v>
      </c>
      <c r="S13">
        <v>75</v>
      </c>
      <c r="T13">
        <f t="shared" si="0"/>
        <v>0.12</v>
      </c>
      <c r="U13">
        <f t="shared" si="0"/>
        <v>7.4999999999999997E-2</v>
      </c>
    </row>
    <row r="14" spans="1:21">
      <c r="A14" t="s">
        <v>26</v>
      </c>
      <c r="B14" t="s">
        <v>42</v>
      </c>
      <c r="C14" t="s">
        <v>16</v>
      </c>
      <c r="D14" s="1">
        <v>12000</v>
      </c>
      <c r="E14">
        <v>0.5</v>
      </c>
      <c r="F14">
        <v>35</v>
      </c>
      <c r="G14">
        <v>25</v>
      </c>
      <c r="H14" s="9">
        <v>0.03</v>
      </c>
      <c r="I14" s="10"/>
      <c r="J14" s="10"/>
      <c r="K14" s="10"/>
      <c r="L14" s="11"/>
      <c r="M14" s="8">
        <f t="shared" si="2"/>
        <v>2.5</v>
      </c>
      <c r="N14" s="8">
        <f t="shared" si="3"/>
        <v>0</v>
      </c>
      <c r="R14">
        <v>75</v>
      </c>
      <c r="S14">
        <v>75</v>
      </c>
      <c r="T14">
        <f t="shared" si="0"/>
        <v>7.4999999999999997E-2</v>
      </c>
      <c r="U14">
        <f t="shared" si="0"/>
        <v>7.4999999999999997E-2</v>
      </c>
    </row>
    <row r="15" spans="1:21">
      <c r="A15" t="s">
        <v>27</v>
      </c>
      <c r="B15" t="s">
        <v>43</v>
      </c>
      <c r="C15" t="s">
        <v>16</v>
      </c>
      <c r="D15" s="1">
        <v>3000</v>
      </c>
      <c r="E15">
        <v>0.3</v>
      </c>
      <c r="F15">
        <v>20</v>
      </c>
      <c r="G15">
        <v>25</v>
      </c>
      <c r="H15" s="9">
        <v>0.01</v>
      </c>
      <c r="I15" s="10"/>
      <c r="J15" s="10"/>
      <c r="K15" s="10"/>
      <c r="L15" s="11"/>
      <c r="M15" s="8">
        <f t="shared" si="2"/>
        <v>3.3333333333333335</v>
      </c>
      <c r="N15" s="8">
        <f t="shared" si="3"/>
        <v>0</v>
      </c>
      <c r="R15">
        <v>125</v>
      </c>
      <c r="S15">
        <v>140</v>
      </c>
      <c r="T15">
        <f t="shared" si="0"/>
        <v>0.125</v>
      </c>
      <c r="U15">
        <f t="shared" si="0"/>
        <v>0.14000000000000001</v>
      </c>
    </row>
    <row r="16" spans="1:21" s="2" customFormat="1">
      <c r="A16" s="2" t="s">
        <v>38</v>
      </c>
      <c r="B16" s="2" t="s">
        <v>41</v>
      </c>
      <c r="C16" s="2" t="s">
        <v>17</v>
      </c>
      <c r="D16" s="3">
        <v>18317</v>
      </c>
      <c r="E16" s="2">
        <v>0.9</v>
      </c>
      <c r="F16" s="2">
        <v>15</v>
      </c>
      <c r="G16" s="2">
        <v>454</v>
      </c>
      <c r="H16" s="12"/>
      <c r="I16" s="13"/>
      <c r="J16" s="13"/>
      <c r="K16" s="13"/>
      <c r="L16" s="14"/>
      <c r="R16" s="2">
        <v>160</v>
      </c>
      <c r="S16" s="2">
        <v>75</v>
      </c>
      <c r="T16">
        <f t="shared" si="0"/>
        <v>0.16</v>
      </c>
      <c r="U16">
        <f t="shared" si="0"/>
        <v>7.4999999999999997E-2</v>
      </c>
    </row>
    <row r="17" spans="1:21" s="2" customFormat="1">
      <c r="A17" s="2" t="s">
        <v>39</v>
      </c>
      <c r="B17" s="2" t="s">
        <v>41</v>
      </c>
      <c r="C17" s="2" t="s">
        <v>17</v>
      </c>
      <c r="D17" s="2">
        <f>D16</f>
        <v>18317</v>
      </c>
      <c r="E17" s="2">
        <v>0.9</v>
      </c>
      <c r="F17" s="2">
        <v>15</v>
      </c>
      <c r="G17" s="2">
        <v>454</v>
      </c>
      <c r="H17" s="12"/>
      <c r="I17" s="13"/>
      <c r="J17" s="13"/>
      <c r="K17" s="13"/>
      <c r="L17" s="14"/>
      <c r="R17" s="2">
        <v>170</v>
      </c>
      <c r="S17" s="2">
        <v>75</v>
      </c>
      <c r="T17">
        <f t="shared" si="0"/>
        <v>0.17</v>
      </c>
      <c r="U17">
        <f t="shared" si="0"/>
        <v>7.4999999999999997E-2</v>
      </c>
    </row>
    <row r="18" spans="1:21" s="2" customFormat="1">
      <c r="A18" s="2" t="s">
        <v>40</v>
      </c>
      <c r="B18" s="2" t="s">
        <v>41</v>
      </c>
      <c r="C18" s="2" t="s">
        <v>17</v>
      </c>
      <c r="D18" s="2">
        <f>D17</f>
        <v>18317</v>
      </c>
      <c r="E18" s="2">
        <v>0.9</v>
      </c>
      <c r="F18" s="2">
        <v>15</v>
      </c>
      <c r="G18" s="2">
        <v>454</v>
      </c>
      <c r="H18" s="15"/>
      <c r="I18" s="16"/>
      <c r="J18" s="16"/>
      <c r="K18" s="16"/>
      <c r="L18" s="17"/>
      <c r="R18" s="2">
        <v>180</v>
      </c>
      <c r="S18" s="2">
        <v>75</v>
      </c>
      <c r="T18">
        <f t="shared" si="0"/>
        <v>0.18</v>
      </c>
      <c r="U18">
        <f t="shared" si="0"/>
        <v>7.4999999999999997E-2</v>
      </c>
    </row>
    <row r="20" spans="1:21">
      <c r="A20" s="4" t="s">
        <v>44</v>
      </c>
      <c r="B20" s="4"/>
    </row>
    <row r="21" spans="1:21">
      <c r="A21" s="4" t="s">
        <v>45</v>
      </c>
      <c r="B21" s="5">
        <v>100000</v>
      </c>
    </row>
    <row r="22" spans="1:21">
      <c r="A22" s="4" t="s">
        <v>46</v>
      </c>
      <c r="B22" s="4">
        <v>25</v>
      </c>
      <c r="C22" t="s">
        <v>10</v>
      </c>
      <c r="D22">
        <f>B22+273.15</f>
        <v>298.14999999999998</v>
      </c>
    </row>
    <row r="23" spans="1:21">
      <c r="A23" s="4" t="s">
        <v>47</v>
      </c>
      <c r="B23" s="4">
        <v>8314</v>
      </c>
    </row>
    <row r="24" spans="1:21">
      <c r="A24" s="4" t="s">
        <v>9</v>
      </c>
      <c r="B24" s="4">
        <v>29</v>
      </c>
    </row>
    <row r="25" spans="1:21">
      <c r="A25" s="4" t="s">
        <v>48</v>
      </c>
      <c r="B25">
        <f>B21*B24/(B23*D22)</f>
        <v>1.169911914911419</v>
      </c>
      <c r="C25" t="s">
        <v>49</v>
      </c>
    </row>
    <row r="28" spans="1:21">
      <c r="A28" t="s">
        <v>50</v>
      </c>
    </row>
    <row r="29" spans="1:21">
      <c r="A29" t="s">
        <v>51</v>
      </c>
      <c r="B29">
        <v>337.47899999999998</v>
      </c>
    </row>
    <row r="30" spans="1:21">
      <c r="A30" t="s">
        <v>52</v>
      </c>
      <c r="B30">
        <v>5091.22</v>
      </c>
      <c r="N30" s="18" t="s">
        <v>65</v>
      </c>
      <c r="O30" s="18"/>
      <c r="P30" s="18"/>
      <c r="Q30" s="18"/>
      <c r="R30" s="18"/>
    </row>
    <row r="31" spans="1:21">
      <c r="N31" t="s">
        <v>63</v>
      </c>
    </row>
    <row r="32" spans="1:21">
      <c r="A32" t="s">
        <v>53</v>
      </c>
      <c r="B32" t="s">
        <v>54</v>
      </c>
      <c r="C32" t="s">
        <v>55</v>
      </c>
      <c r="D32" t="s">
        <v>56</v>
      </c>
      <c r="E32" t="s">
        <v>57</v>
      </c>
      <c r="F32" t="s">
        <v>59</v>
      </c>
      <c r="G32" t="s">
        <v>60</v>
      </c>
      <c r="M32" t="s">
        <v>61</v>
      </c>
      <c r="N32" t="str">
        <f>N3</f>
        <v>CO</v>
      </c>
      <c r="O32" t="str">
        <f t="shared" ref="O32:Q32" si="4">O3</f>
        <v>Nox</v>
      </c>
      <c r="P32" t="str">
        <f t="shared" si="4"/>
        <v>SO2</v>
      </c>
      <c r="Q32" t="str">
        <f t="shared" si="4"/>
        <v>Formaldeide</v>
      </c>
      <c r="R32" t="s">
        <v>64</v>
      </c>
    </row>
    <row r="33" spans="1:12">
      <c r="A33" t="s">
        <v>1</v>
      </c>
      <c r="B33" s="7"/>
      <c r="C33" s="7"/>
      <c r="G33" s="6"/>
      <c r="H33" s="6"/>
      <c r="I33" s="6"/>
      <c r="J33" s="6"/>
      <c r="K33" s="6"/>
      <c r="L33" s="6"/>
    </row>
    <row r="34" spans="1:12">
      <c r="A34" t="str">
        <f>A8</f>
        <v>E2.3</v>
      </c>
      <c r="B34" s="7"/>
      <c r="C34" s="7"/>
      <c r="G34" s="6"/>
      <c r="H34" s="6"/>
      <c r="I34" s="6"/>
      <c r="J34" s="6"/>
      <c r="K34" s="6"/>
      <c r="L34" s="6"/>
    </row>
    <row r="35" spans="1:12">
      <c r="A35" t="str">
        <f>A9</f>
        <v>E3</v>
      </c>
      <c r="B35" s="7"/>
      <c r="C35" s="7"/>
      <c r="G35" s="6"/>
      <c r="H35" s="6"/>
      <c r="I35" s="6"/>
      <c r="J35" s="6"/>
      <c r="K35" s="6"/>
      <c r="L35" s="6"/>
    </row>
    <row r="36" spans="1:12">
      <c r="A36" t="str">
        <f t="shared" ref="A36:A37" si="5">A10</f>
        <v>E4</v>
      </c>
      <c r="B36" s="7"/>
      <c r="C36" s="7"/>
      <c r="G36" s="6"/>
      <c r="H36" s="6"/>
      <c r="I36" s="6"/>
      <c r="J36" s="6"/>
      <c r="K36" s="6"/>
      <c r="L36" s="6"/>
    </row>
    <row r="37" spans="1:12">
      <c r="A37" t="str">
        <f t="shared" si="5"/>
        <v>E5</v>
      </c>
      <c r="B37" s="7"/>
      <c r="C37" s="7"/>
      <c r="G37" s="6"/>
      <c r="H37" s="6"/>
      <c r="I37" s="6"/>
      <c r="J37" s="6"/>
      <c r="K37" s="6"/>
      <c r="L37" s="6"/>
    </row>
    <row r="38" spans="1:12">
      <c r="A38" t="str">
        <f>A13</f>
        <v>E7</v>
      </c>
      <c r="B38" s="7"/>
      <c r="C38" s="7"/>
      <c r="G38" s="6"/>
      <c r="H38" s="6"/>
      <c r="I38" s="6"/>
      <c r="J38" s="6"/>
      <c r="K38" s="6"/>
      <c r="L38" s="6"/>
    </row>
    <row r="39" spans="1:12">
      <c r="A39" t="str">
        <f t="shared" ref="A39:A40" si="6">A14</f>
        <v>E8</v>
      </c>
      <c r="B39" s="7"/>
      <c r="C39" s="7"/>
      <c r="G39" s="6"/>
      <c r="H39" s="6"/>
      <c r="I39" s="6"/>
      <c r="J39" s="6"/>
      <c r="K39" s="6"/>
      <c r="L39" s="6"/>
    </row>
    <row r="40" spans="1:12">
      <c r="A40" t="str">
        <f t="shared" si="6"/>
        <v>E9</v>
      </c>
      <c r="B40" s="7"/>
      <c r="C40" s="7"/>
      <c r="G40" s="6"/>
      <c r="H40" s="6"/>
      <c r="I40" s="6"/>
      <c r="J40" s="6"/>
      <c r="K40" s="6"/>
      <c r="L40" s="6"/>
    </row>
  </sheetData>
  <mergeCells count="3">
    <mergeCell ref="N30:R30"/>
    <mergeCell ref="H1:L1"/>
    <mergeCell ref="M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VIA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2013-05-20T16:21:24Z</dcterms:modified>
</cp:coreProperties>
</file>